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0" windowWidth="19140" windowHeight="6340"/>
  </bookViews>
  <sheets>
    <sheet name="Summary (2)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8" i="1" l="1"/>
  <c r="E9" i="1" s="1"/>
  <c r="C8" i="1"/>
  <c r="C9" i="1" s="1"/>
  <c r="B8" i="1"/>
  <c r="D8" i="1" s="1"/>
  <c r="D9" i="1" s="1"/>
  <c r="E5" i="1"/>
  <c r="C5" i="1"/>
  <c r="B5" i="1"/>
  <c r="D5" i="1" s="1"/>
  <c r="B9" i="1" l="1"/>
</calcChain>
</file>

<file path=xl/sharedStrings.xml><?xml version="1.0" encoding="utf-8"?>
<sst xmlns="http://schemas.openxmlformats.org/spreadsheetml/2006/main" count="16" uniqueCount="16">
  <si>
    <t>Lutheran Church of the Resurrection</t>
  </si>
  <si>
    <t xml:space="preserve">  8 am Service</t>
  </si>
  <si>
    <t xml:space="preserve">  10 am Service</t>
  </si>
  <si>
    <t>Total Average 2 service Sunday</t>
  </si>
  <si>
    <t>1 Service Sunday</t>
  </si>
  <si>
    <t>Prior to John</t>
  </si>
  <si>
    <t>Jan-Sept 17, 2023</t>
  </si>
  <si>
    <t>Sincce John arrived at LCR</t>
  </si>
  <si>
    <t>Sept 24 , 2023-March 3, 2024</t>
  </si>
  <si>
    <t xml:space="preserve">       % increase</t>
  </si>
  <si>
    <t>Highlights:</t>
  </si>
  <si>
    <t>*  This Summary only represents in-person attendance (excludes on-line)
     and only Sundays (no special services, funerals, etc are included).  Given
     this, it will not tie to the annual report.</t>
  </si>
  <si>
    <t>*  Prior to John, the 1 service Sunday was much less attended compared to 
    the 10 am service (about half).  Since John's arrival, the 1 service Sunday
    is equal on average of the 10 am Service.</t>
  </si>
  <si>
    <t>Average Weekly Attendance</t>
  </si>
  <si>
    <t>*  Overall, Sundays (for the 2 services) have a total attendance of
    208 people since John's arrival which is a 46% increase (on average).</t>
  </si>
  <si>
    <t>*  There is clearly a substantial increase in the 10 am service since John's
     arrival (55% increase).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</si>
</sst>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/>
    <xf numFmtId="0" fontId="5" fillId="0" borderId="0" xfId="0" applyFont="1" applyAlignment="1">
      <alignment horizontal="center"/>
    </xf>
    <xf numFmtId="18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9" fontId="1" fillId="0" borderId="0" xfId="1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end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3"/>
      <sheetName val="Summary"/>
      <sheetName val="Summary (2)"/>
      <sheetName val="Sheet3"/>
    </sheetNames>
    <sheetDataSet>
      <sheetData sheetId="0">
        <row r="56">
          <cell r="C56">
            <v>48</v>
          </cell>
          <cell r="D56">
            <v>168</v>
          </cell>
        </row>
        <row r="58">
          <cell r="C58">
            <v>38</v>
          </cell>
          <cell r="D58">
            <v>141</v>
          </cell>
        </row>
        <row r="60">
          <cell r="C60">
            <v>46</v>
          </cell>
          <cell r="D60">
            <v>160</v>
          </cell>
        </row>
        <row r="62">
          <cell r="C62">
            <v>38</v>
          </cell>
          <cell r="D62">
            <v>201</v>
          </cell>
        </row>
        <row r="63">
          <cell r="C63">
            <v>40</v>
          </cell>
          <cell r="D63">
            <v>176</v>
          </cell>
        </row>
        <row r="64">
          <cell r="E64">
            <v>172</v>
          </cell>
        </row>
        <row r="65">
          <cell r="C65">
            <v>30</v>
          </cell>
          <cell r="D65">
            <v>188</v>
          </cell>
        </row>
        <row r="66">
          <cell r="C66">
            <v>30</v>
          </cell>
          <cell r="D66">
            <v>135</v>
          </cell>
        </row>
        <row r="67">
          <cell r="C67">
            <v>40</v>
          </cell>
          <cell r="D67">
            <v>186</v>
          </cell>
        </row>
      </sheetData>
      <sheetData sheetId="1">
        <row r="3">
          <cell r="E3">
            <v>164</v>
          </cell>
        </row>
        <row r="4">
          <cell r="E4">
            <v>75</v>
          </cell>
        </row>
        <row r="6">
          <cell r="E6">
            <v>258</v>
          </cell>
        </row>
        <row r="7">
          <cell r="C7">
            <v>45</v>
          </cell>
          <cell r="D7">
            <v>195</v>
          </cell>
        </row>
        <row r="8">
          <cell r="C8">
            <v>44</v>
          </cell>
          <cell r="D8">
            <v>192</v>
          </cell>
        </row>
        <row r="9">
          <cell r="C9">
            <v>50</v>
          </cell>
          <cell r="D9">
            <v>164</v>
          </cell>
        </row>
        <row r="11">
          <cell r="C11">
            <v>34</v>
          </cell>
          <cell r="D11">
            <v>162</v>
          </cell>
        </row>
        <row r="12">
          <cell r="C12">
            <v>44</v>
          </cell>
          <cell r="D12">
            <v>192</v>
          </cell>
        </row>
        <row r="13">
          <cell r="C13">
            <v>42</v>
          </cell>
          <cell r="D13">
            <v>161</v>
          </cell>
        </row>
        <row r="14">
          <cell r="C14">
            <v>37</v>
          </cell>
          <cell r="D14">
            <v>160</v>
          </cell>
        </row>
        <row r="15">
          <cell r="C15">
            <v>55</v>
          </cell>
          <cell r="D15">
            <v>158</v>
          </cell>
        </row>
        <row r="16">
          <cell r="C16">
            <v>35</v>
          </cell>
          <cell r="D16">
            <v>144</v>
          </cell>
        </row>
        <row r="18">
          <cell r="C18">
            <v>37</v>
          </cell>
          <cell r="D18">
            <v>136</v>
          </cell>
        </row>
        <row r="19">
          <cell r="C19">
            <v>34</v>
          </cell>
          <cell r="D19">
            <v>170</v>
          </cell>
        </row>
        <row r="20">
          <cell r="C20">
            <v>45</v>
          </cell>
          <cell r="D20">
            <v>160</v>
          </cell>
        </row>
        <row r="69">
          <cell r="C69">
            <v>34.060606060606062</v>
          </cell>
          <cell r="D69">
            <v>108.09090909090909</v>
          </cell>
          <cell r="E69">
            <v>77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workbookViewId="0">
      <selection activeCell="G14" sqref="G14"/>
    </sheetView>
  </sheetViews>
  <sheetFormatPr defaultRowHeight="14.5" x14ac:dyDescent="0.35"/>
  <cols>
    <col min="1" max="1" width="28.1796875" customWidth="1"/>
    <col min="3" max="3" width="8.7265625" customWidth="1"/>
  </cols>
  <sheetData>
    <row r="1" spans="1:7" ht="21" x14ac:dyDescent="0.5">
      <c r="A1" s="16" t="s">
        <v>0</v>
      </c>
      <c r="B1" s="16"/>
      <c r="C1" s="16"/>
      <c r="D1" s="16"/>
      <c r="E1" s="16"/>
    </row>
    <row r="2" spans="1:7" ht="25" customHeight="1" x14ac:dyDescent="0.35">
      <c r="A2" s="17" t="s">
        <v>13</v>
      </c>
      <c r="B2" s="17"/>
      <c r="C2" s="17"/>
      <c r="D2" s="17"/>
      <c r="E2" s="17"/>
      <c r="F2" s="1"/>
    </row>
    <row r="3" spans="1:7" ht="59" x14ac:dyDescent="0.45">
      <c r="A3" s="2"/>
      <c r="B3" s="3" t="s">
        <v>1</v>
      </c>
      <c r="C3" s="3" t="s">
        <v>2</v>
      </c>
      <c r="D3" s="4" t="s">
        <v>3</v>
      </c>
      <c r="E3" s="4" t="s">
        <v>4</v>
      </c>
      <c r="F3" s="5"/>
      <c r="G3" s="5"/>
    </row>
    <row r="4" spans="1:7" x14ac:dyDescent="0.35">
      <c r="A4" s="6" t="s">
        <v>5</v>
      </c>
      <c r="B4" s="7"/>
      <c r="C4" s="7"/>
      <c r="D4" s="5"/>
      <c r="E4" s="5"/>
      <c r="F4" s="5"/>
      <c r="G4" s="5"/>
    </row>
    <row r="5" spans="1:7" x14ac:dyDescent="0.35">
      <c r="A5" s="8" t="s">
        <v>6</v>
      </c>
      <c r="B5" s="9">
        <f>+'[1]2023'!C69</f>
        <v>34.060606060606062</v>
      </c>
      <c r="C5" s="9">
        <f>+'[1]2023'!D69</f>
        <v>108.09090909090909</v>
      </c>
      <c r="D5" s="9">
        <f>+B5+C5</f>
        <v>142.15151515151516</v>
      </c>
      <c r="E5" s="9">
        <f>+'[1]2023'!E69</f>
        <v>77</v>
      </c>
      <c r="F5" s="10"/>
      <c r="G5" s="10"/>
    </row>
    <row r="6" spans="1:7" x14ac:dyDescent="0.35">
      <c r="B6" s="11"/>
      <c r="C6" s="11"/>
      <c r="D6" s="11"/>
      <c r="E6" s="11"/>
      <c r="F6" s="10"/>
      <c r="G6" s="10"/>
    </row>
    <row r="7" spans="1:7" x14ac:dyDescent="0.35">
      <c r="A7" s="12" t="s">
        <v>7</v>
      </c>
      <c r="B7" s="11"/>
      <c r="C7" s="11"/>
      <c r="D7" s="11"/>
      <c r="E7" s="11"/>
      <c r="F7" s="10"/>
      <c r="G7" s="10"/>
    </row>
    <row r="8" spans="1:7" x14ac:dyDescent="0.35">
      <c r="A8" s="8" t="s">
        <v>8</v>
      </c>
      <c r="B8" s="9">
        <f>(SUM('[1]2023'!C3:C20)+SUM('[1]2024'!C56:C68))/(COUNT('[1]2023'!C3:C20)+COUNT('[1]2024'!C56:C68))</f>
        <v>40.6</v>
      </c>
      <c r="C8" s="9">
        <f>(SUM('[1]2023'!D3:D20)+SUM('[1]2024'!D56:D68))/(COUNT('[1]2023'!D3:D20)+COUNT('[1]2024'!D56:D68))</f>
        <v>167.45</v>
      </c>
      <c r="D8" s="9">
        <f>+B8+C8</f>
        <v>208.04999999999998</v>
      </c>
      <c r="E8" s="9">
        <f>(SUM('[1]2023'!E3:E20)+SUM('[1]2024'!E56:E68))/(COUNT('[1]2023'!E3:E20)+COUNT('[1]2024'!E56:E68))</f>
        <v>167.25</v>
      </c>
    </row>
    <row r="9" spans="1:7" x14ac:dyDescent="0.35">
      <c r="A9" s="8" t="s">
        <v>9</v>
      </c>
      <c r="B9" s="13">
        <f>(+B8-B5)/B5</f>
        <v>0.19199288256227756</v>
      </c>
      <c r="C9" s="13">
        <f t="shared" ref="C9:E9" si="0">(+C8-C5)/C5</f>
        <v>0.54915895710681228</v>
      </c>
      <c r="D9" s="13">
        <f t="shared" si="0"/>
        <v>0.4635791942016626</v>
      </c>
      <c r="E9" s="13">
        <f t="shared" si="0"/>
        <v>1.1720779220779221</v>
      </c>
    </row>
    <row r="10" spans="1:7" x14ac:dyDescent="0.35">
      <c r="A10" s="14"/>
      <c r="B10" s="15"/>
      <c r="C10" s="15"/>
      <c r="D10" s="15"/>
      <c r="E10" s="15"/>
    </row>
    <row r="11" spans="1:7" x14ac:dyDescent="0.35">
      <c r="A11" s="14"/>
      <c r="B11" s="15"/>
      <c r="C11" s="15"/>
      <c r="D11" s="15"/>
      <c r="E11" s="15"/>
    </row>
    <row r="13" spans="1:7" x14ac:dyDescent="0.35">
      <c r="A13" s="14" t="s">
        <v>10</v>
      </c>
    </row>
    <row r="14" spans="1:7" ht="45" customHeight="1" x14ac:dyDescent="0.35">
      <c r="A14" s="18" t="s">
        <v>11</v>
      </c>
      <c r="B14" s="18"/>
      <c r="C14" s="18"/>
      <c r="D14" s="18"/>
      <c r="E14" s="18"/>
    </row>
    <row r="15" spans="1:7" ht="47" customHeight="1" x14ac:dyDescent="0.35">
      <c r="A15" s="19" t="s">
        <v>12</v>
      </c>
      <c r="B15" s="19"/>
      <c r="C15" s="19"/>
      <c r="D15" s="19"/>
      <c r="E15" s="19"/>
    </row>
    <row r="16" spans="1:7" ht="35" customHeight="1" x14ac:dyDescent="0.35">
      <c r="A16" s="19" t="s">
        <v>15</v>
      </c>
      <c r="B16" s="19"/>
      <c r="C16" s="19"/>
      <c r="D16" s="19"/>
      <c r="E16" s="19"/>
    </row>
    <row r="17" spans="1:5" ht="32" customHeight="1" x14ac:dyDescent="0.35">
      <c r="A17" s="19" t="s">
        <v>14</v>
      </c>
      <c r="B17" s="19"/>
      <c r="C17" s="19"/>
      <c r="D17" s="19"/>
      <c r="E17" s="19"/>
    </row>
  </sheetData>
  <mergeCells count="6">
    <mergeCell ref="A17:E17"/>
    <mergeCell ref="A1:E1"/>
    <mergeCell ref="A2:E2"/>
    <mergeCell ref="A14:E14"/>
    <mergeCell ref="A15:E15"/>
    <mergeCell ref="A16:E16"/>
  </mergeCells>
  <printOptions horizontalCentered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2024-03-13T17:40:29Z</dcterms:created>
  <dcterms:modified xsi:type="dcterms:W3CDTF">2024-03-13T17:43:36Z</dcterms:modified>
</cp:coreProperties>
</file>